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<sst xmlns="http://schemas.openxmlformats.org/spreadsheetml/2006/main" count="55" uniqueCount="54">
  <si>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</si>
  <si>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</si>
  <si>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</si>
  <si>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</si>
  <si>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</si>
  <si>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</si>
  <si>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</si>
  <si>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</si>
  <si>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</si>
  <si>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</si>
  <si>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</si>
  <si>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</si>
  <si>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</si>
  <si>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</si>
  <si>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</si>
  <si>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</si>
  <si>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</si>
  <si>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</si>
  <si>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</si>
  <si>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</si>
  <si>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</si>
  <si>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</si>
  <si>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</si>
  <si>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</si>
  <si>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</si>
  <si>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</si>
  <si>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</si>
  <si>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</si>
  <si>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</si>
  <si>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</si>
  <si>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</si>
  <si>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</si>
  <si>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</si>
  <si>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</si>
  <si>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</si>
  <si>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</si>
  <si>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</si>
  <si>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</si>
  <si>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</si>
  <si>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</si>
  <si>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</si>
  <si>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</si>
  <si>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</si>
  <si>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</si>
  <si>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</si>
  <si>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</si>
  <si>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Prijedor</t>
  </si>
  <si>
    <t>CASELOAD INDEX (the number of judges needed to cover the core caseload)</t>
  </si>
  <si>
    <t>Less commercial cases to be handled by the new Commercial Division in the Banja Luka Basic Court</t>
  </si>
  <si>
    <t>Ps</t>
  </si>
  <si>
    <t>ADJUSTED CASELOAD INDEX (Prijedor only)</t>
  </si>
  <si>
    <t>Adjusted Caseload Index from the other Basic Courts consolidated with this one</t>
  </si>
  <si>
    <t>Bosanska / Kozarska Dubica</t>
  </si>
  <si>
    <t>ADJUSTED CASELOAD INDEX (Prijedor with Bosanska / Kozarska Dubica)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</si>
</sst>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7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35</v>
      </c>
      <c r="G5" s="6" t="s">
        <v>36</v>
      </c>
      <c r="H5" s="6" t="s">
        <v>41</v>
      </c>
      <c r="I5" s="6" t="s">
        <v>40</v>
      </c>
      <c r="J5" s="6" t="s">
        <v>43</v>
      </c>
      <c r="K5" s="5"/>
      <c r="L5" s="7" t="s">
        <v>44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37</v>
      </c>
      <c r="H6" s="9" t="s">
        <v>39</v>
      </c>
      <c r="I6" s="9" t="s">
        <v>39</v>
      </c>
      <c r="J6" s="9" t="s">
        <v>34</v>
      </c>
      <c r="K6" s="9" t="s">
        <v>33</v>
      </c>
      <c r="L6" s="10" t="s">
        <v>42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306</v>
      </c>
      <c r="C8" s="12">
        <v>243</v>
      </c>
      <c r="D8" s="12">
        <v>270</v>
      </c>
      <c r="E8" s="12">
        <v>332</v>
      </c>
      <c r="F8" s="12">
        <v>185</v>
      </c>
      <c r="G8" s="12">
        <f>PRODUCT(F8,2)</f>
        <v>370</v>
      </c>
      <c r="H8" s="12">
        <f aca="true" t="shared" si="0" ref="H8:H20">AVERAGE(B8,C8,D8,E8,G8)</f>
        <v>304.2</v>
      </c>
      <c r="I8" s="12">
        <f aca="true" t="shared" si="1" ref="I8:I20">AVERAGE(E8,G8)</f>
        <v>351</v>
      </c>
      <c r="J8" s="12">
        <v>220</v>
      </c>
      <c r="K8" s="12">
        <f>POWER(J8,-1)</f>
        <v>0.004545454545454545</v>
      </c>
      <c r="L8" s="13">
        <f>PRODUCT(I8,K8)</f>
        <v>1.5954545454545455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145</v>
      </c>
      <c r="C9" s="12">
        <v>175</v>
      </c>
      <c r="D9" s="12">
        <v>183</v>
      </c>
      <c r="E9" s="12">
        <v>230</v>
      </c>
      <c r="F9" s="12">
        <v>88</v>
      </c>
      <c r="G9" s="12">
        <f aca="true" t="shared" si="2" ref="G9:G39">PRODUCT(F9,2)</f>
        <v>176</v>
      </c>
      <c r="H9" s="12">
        <f t="shared" si="0"/>
        <v>181.8</v>
      </c>
      <c r="I9" s="12">
        <f t="shared" si="1"/>
        <v>203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25</v>
      </c>
      <c r="C10" s="12">
        <v>18</v>
      </c>
      <c r="D10" s="12">
        <v>22</v>
      </c>
      <c r="E10" s="12">
        <v>16</v>
      </c>
      <c r="F10" s="12">
        <v>10</v>
      </c>
      <c r="G10" s="12">
        <f t="shared" si="2"/>
        <v>20</v>
      </c>
      <c r="H10" s="12">
        <f t="shared" si="0"/>
        <v>20.2</v>
      </c>
      <c r="I10" s="12">
        <f t="shared" si="1"/>
        <v>18</v>
      </c>
      <c r="J10" s="12">
        <v>220</v>
      </c>
      <c r="K10" s="12">
        <f aca="true" t="shared" si="3" ref="K10:K31">POWER(J10,-1)</f>
        <v>0.004545454545454545</v>
      </c>
      <c r="L10" s="13">
        <f aca="true" t="shared" si="4" ref="L10:L31">PRODUCT(I10,K10)</f>
        <v>0.08181818181818182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60</v>
      </c>
      <c r="C11" s="12">
        <v>102</v>
      </c>
      <c r="D11" s="12">
        <v>114</v>
      </c>
      <c r="E11" s="12">
        <v>148</v>
      </c>
      <c r="F11" s="12">
        <v>81</v>
      </c>
      <c r="G11" s="12">
        <f t="shared" si="2"/>
        <v>162</v>
      </c>
      <c r="H11" s="12">
        <f t="shared" si="0"/>
        <v>117.2</v>
      </c>
      <c r="I11" s="12">
        <f t="shared" si="1"/>
        <v>155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26</v>
      </c>
      <c r="C12" s="12">
        <v>28</v>
      </c>
      <c r="D12" s="12">
        <v>66</v>
      </c>
      <c r="E12" s="12">
        <v>984</v>
      </c>
      <c r="F12" s="12">
        <v>484</v>
      </c>
      <c r="G12" s="12">
        <f t="shared" si="2"/>
        <v>968</v>
      </c>
      <c r="H12" s="12">
        <f t="shared" si="0"/>
        <v>414.4</v>
      </c>
      <c r="I12" s="12">
        <f t="shared" si="1"/>
        <v>976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133</v>
      </c>
      <c r="C13" s="12">
        <v>99</v>
      </c>
      <c r="D13" s="12">
        <v>138</v>
      </c>
      <c r="E13" s="12">
        <v>280</v>
      </c>
      <c r="F13" s="12">
        <v>138</v>
      </c>
      <c r="G13" s="12">
        <f t="shared" si="2"/>
        <v>276</v>
      </c>
      <c r="H13" s="12">
        <f t="shared" si="0"/>
        <v>185.2</v>
      </c>
      <c r="I13" s="12">
        <f t="shared" si="1"/>
        <v>278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574</v>
      </c>
      <c r="C14" s="12">
        <v>3246</v>
      </c>
      <c r="D14" s="12">
        <v>541</v>
      </c>
      <c r="E14" s="12">
        <v>686</v>
      </c>
      <c r="F14" s="12">
        <v>354</v>
      </c>
      <c r="G14" s="12">
        <f t="shared" si="2"/>
        <v>708</v>
      </c>
      <c r="H14" s="12">
        <f t="shared" si="0"/>
        <v>1151</v>
      </c>
      <c r="I14" s="12">
        <f t="shared" si="1"/>
        <v>697</v>
      </c>
      <c r="J14" s="12">
        <v>300</v>
      </c>
      <c r="K14" s="12">
        <f t="shared" si="3"/>
        <v>0.0033333333333333335</v>
      </c>
      <c r="L14" s="13">
        <f t="shared" si="4"/>
        <v>2.3233333333333337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62</v>
      </c>
      <c r="C15" s="12">
        <v>102</v>
      </c>
      <c r="D15" s="12">
        <v>94</v>
      </c>
      <c r="E15" s="12">
        <v>73</v>
      </c>
      <c r="F15" s="12">
        <v>54</v>
      </c>
      <c r="G15" s="12">
        <f t="shared" si="2"/>
        <v>108</v>
      </c>
      <c r="H15" s="12">
        <f t="shared" si="0"/>
        <v>87.8</v>
      </c>
      <c r="I15" s="12">
        <f t="shared" si="1"/>
        <v>90.5</v>
      </c>
      <c r="J15" s="12">
        <v>300</v>
      </c>
      <c r="K15" s="12">
        <f t="shared" si="3"/>
        <v>0.0033333333333333335</v>
      </c>
      <c r="L15" s="13">
        <f t="shared" si="4"/>
        <v>0.3016666666666667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7</v>
      </c>
      <c r="C16" s="12">
        <v>18</v>
      </c>
      <c r="D16" s="12">
        <v>27</v>
      </c>
      <c r="E16" s="12">
        <v>10</v>
      </c>
      <c r="F16" s="12">
        <v>1</v>
      </c>
      <c r="G16" s="12">
        <f t="shared" si="2"/>
        <v>2</v>
      </c>
      <c r="H16" s="12">
        <f t="shared" si="0"/>
        <v>12.8</v>
      </c>
      <c r="I16" s="12">
        <f t="shared" si="1"/>
        <v>6</v>
      </c>
      <c r="J16" s="12">
        <v>600</v>
      </c>
      <c r="K16" s="12">
        <f t="shared" si="3"/>
        <v>0.0016666666666666668</v>
      </c>
      <c r="L16" s="13">
        <f t="shared" si="4"/>
        <v>0.01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</v>
      </c>
      <c r="C17" s="12">
        <v>3</v>
      </c>
      <c r="D17" s="12">
        <v>1</v>
      </c>
      <c r="E17" s="12">
        <v>2</v>
      </c>
      <c r="F17" s="12">
        <v>1</v>
      </c>
      <c r="G17" s="12">
        <f t="shared" si="2"/>
        <v>2</v>
      </c>
      <c r="H17" s="12">
        <f t="shared" si="0"/>
        <v>1.8</v>
      </c>
      <c r="I17" s="12">
        <f t="shared" si="1"/>
        <v>2</v>
      </c>
      <c r="J17" s="12">
        <v>600</v>
      </c>
      <c r="K17" s="12">
        <f t="shared" si="3"/>
        <v>0.0016666666666666668</v>
      </c>
      <c r="L17" s="13">
        <f t="shared" si="4"/>
        <v>0.0033333333333333335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379</v>
      </c>
      <c r="C18" s="12">
        <v>514</v>
      </c>
      <c r="D18" s="12">
        <v>776</v>
      </c>
      <c r="E18" s="12">
        <v>862</v>
      </c>
      <c r="F18" s="12">
        <v>400</v>
      </c>
      <c r="G18" s="12">
        <f t="shared" si="2"/>
        <v>800</v>
      </c>
      <c r="H18" s="12">
        <f t="shared" si="0"/>
        <v>666.2</v>
      </c>
      <c r="I18" s="12">
        <f t="shared" si="1"/>
        <v>831</v>
      </c>
      <c r="J18" s="14">
        <v>750</v>
      </c>
      <c r="K18" s="12">
        <f t="shared" si="3"/>
        <v>0.0013333333333333333</v>
      </c>
      <c r="L18" s="13">
        <f t="shared" si="4"/>
        <v>1.1079999999999999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15</v>
      </c>
      <c r="C19" s="12">
        <v>31</v>
      </c>
      <c r="D19" s="12">
        <v>45</v>
      </c>
      <c r="E19" s="12">
        <v>57</v>
      </c>
      <c r="F19" s="12">
        <v>21</v>
      </c>
      <c r="G19" s="12">
        <f t="shared" si="2"/>
        <v>42</v>
      </c>
      <c r="H19" s="12">
        <f t="shared" si="0"/>
        <v>38</v>
      </c>
      <c r="I19" s="12">
        <f t="shared" si="1"/>
        <v>49.5</v>
      </c>
      <c r="J19" s="14">
        <v>300</v>
      </c>
      <c r="K19" s="12">
        <f t="shared" si="3"/>
        <v>0.0033333333333333335</v>
      </c>
      <c r="L19" s="13">
        <f t="shared" si="4"/>
        <v>0.165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104</v>
      </c>
      <c r="C20" s="12">
        <v>80</v>
      </c>
      <c r="D20" s="12">
        <v>122</v>
      </c>
      <c r="E20" s="12">
        <v>1620</v>
      </c>
      <c r="F20" s="12">
        <v>1912</v>
      </c>
      <c r="G20" s="12">
        <f t="shared" si="2"/>
        <v>3824</v>
      </c>
      <c r="H20" s="12">
        <f t="shared" si="0"/>
        <v>1150</v>
      </c>
      <c r="I20" s="12">
        <f t="shared" si="1"/>
        <v>2722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205</v>
      </c>
      <c r="C21" s="12">
        <v>250</v>
      </c>
      <c r="D21" s="12">
        <v>312</v>
      </c>
      <c r="E21" s="12">
        <v>322</v>
      </c>
      <c r="F21" s="12">
        <v>522</v>
      </c>
      <c r="G21" s="12">
        <f t="shared" si="2"/>
        <v>1044</v>
      </c>
      <c r="H21" s="12">
        <f>AVERAGE(B21,C21,D21,E21,G21)</f>
        <v>426.6</v>
      </c>
      <c r="I21" s="12">
        <f>AVERAGE(E21,G21)</f>
        <v>683</v>
      </c>
      <c r="J21" s="14">
        <v>3300</v>
      </c>
      <c r="K21" s="12">
        <f t="shared" si="3"/>
        <v>0.00030303030303030303</v>
      </c>
      <c r="L21" s="13">
        <f t="shared" si="4"/>
        <v>0.20696969696969697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 aca="true" t="shared" si="5" ref="H22:H39">AVERAGE(B22,C22,D22,E22,G22)</f>
        <v>0</v>
      </c>
      <c r="I22" s="12">
        <f aca="true" t="shared" si="6" ref="I22:I39"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t="shared" si="5"/>
        <v>0</v>
      </c>
      <c r="I23" s="12">
        <f t="shared" si="6"/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136</v>
      </c>
      <c r="C25" s="12">
        <v>113</v>
      </c>
      <c r="D25" s="12">
        <v>205</v>
      </c>
      <c r="E25" s="12">
        <v>159</v>
      </c>
      <c r="F25" s="12">
        <v>75</v>
      </c>
      <c r="G25" s="12">
        <f t="shared" si="2"/>
        <v>150</v>
      </c>
      <c r="H25" s="12">
        <f t="shared" si="5"/>
        <v>152.6</v>
      </c>
      <c r="I25" s="12">
        <f t="shared" si="6"/>
        <v>154.5</v>
      </c>
      <c r="J25" s="14">
        <v>5500</v>
      </c>
      <c r="K25" s="12">
        <f t="shared" si="3"/>
        <v>0.0001818181818181818</v>
      </c>
      <c r="L25" s="13">
        <f t="shared" si="4"/>
        <v>0.02809090909090909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41</v>
      </c>
      <c r="C29" s="12">
        <v>46</v>
      </c>
      <c r="D29" s="12">
        <v>68</v>
      </c>
      <c r="E29" s="12">
        <v>37</v>
      </c>
      <c r="F29" s="12">
        <v>25</v>
      </c>
      <c r="G29" s="12">
        <f t="shared" si="2"/>
        <v>50</v>
      </c>
      <c r="H29" s="12">
        <f t="shared" si="5"/>
        <v>48.4</v>
      </c>
      <c r="I29" s="12">
        <f t="shared" si="6"/>
        <v>43.5</v>
      </c>
      <c r="J29" s="14">
        <v>300</v>
      </c>
      <c r="K29" s="12">
        <f t="shared" si="3"/>
        <v>0.0033333333333333335</v>
      </c>
      <c r="L29" s="13">
        <f t="shared" si="4"/>
        <v>0.14500000000000002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18</v>
      </c>
      <c r="C30" s="12">
        <v>20</v>
      </c>
      <c r="D30" s="12">
        <v>3</v>
      </c>
      <c r="E30" s="12">
        <v>17</v>
      </c>
      <c r="F30" s="12">
        <v>8</v>
      </c>
      <c r="G30" s="12">
        <f t="shared" si="2"/>
        <v>16</v>
      </c>
      <c r="H30" s="12">
        <f t="shared" si="5"/>
        <v>14.8</v>
      </c>
      <c r="I30" s="12">
        <f t="shared" si="6"/>
        <v>16.5</v>
      </c>
      <c r="J30" s="14">
        <v>900</v>
      </c>
      <c r="K30" s="12">
        <f t="shared" si="3"/>
        <v>0.0011111111111111111</v>
      </c>
      <c r="L30" s="13">
        <f t="shared" si="4"/>
        <v>0.018333333333333333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75</v>
      </c>
      <c r="C31" s="12">
        <v>115</v>
      </c>
      <c r="D31" s="12">
        <v>150</v>
      </c>
      <c r="E31" s="12">
        <v>205</v>
      </c>
      <c r="F31" s="12">
        <v>120</v>
      </c>
      <c r="G31" s="12">
        <f t="shared" si="2"/>
        <v>240</v>
      </c>
      <c r="H31" s="12">
        <f t="shared" si="5"/>
        <v>157</v>
      </c>
      <c r="I31" s="12">
        <f t="shared" si="6"/>
        <v>222.5</v>
      </c>
      <c r="J31" s="12">
        <v>700</v>
      </c>
      <c r="K31" s="12">
        <f t="shared" si="3"/>
        <v>0.0014285714285714286</v>
      </c>
      <c r="L31" s="13">
        <f t="shared" si="4"/>
        <v>0.31785714285714284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27</v>
      </c>
      <c r="C32" s="12">
        <v>36</v>
      </c>
      <c r="D32" s="12">
        <v>40</v>
      </c>
      <c r="E32" s="12">
        <v>31</v>
      </c>
      <c r="F32" s="12">
        <v>15</v>
      </c>
      <c r="G32" s="12">
        <f t="shared" si="2"/>
        <v>30</v>
      </c>
      <c r="H32" s="12">
        <f t="shared" si="5"/>
        <v>32.8</v>
      </c>
      <c r="I32" s="12">
        <f t="shared" si="6"/>
        <v>30.5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/>
      <c r="K33" s="12"/>
      <c r="L33" s="1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/>
      <c r="C36" s="12"/>
      <c r="D36" s="12"/>
      <c r="E36" s="12"/>
      <c r="F36" s="12">
        <v>0</v>
      </c>
      <c r="G36" s="12">
        <f t="shared" si="2"/>
        <v>0</v>
      </c>
      <c r="H36" s="12">
        <f t="shared" si="5"/>
        <v>0</v>
      </c>
      <c r="I36" s="12">
        <f t="shared" si="6"/>
        <v>0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/>
      <c r="D37" s="12"/>
      <c r="E37" s="12"/>
      <c r="F37" s="12">
        <v>0</v>
      </c>
      <c r="G37" s="12">
        <f t="shared" si="2"/>
        <v>0</v>
      </c>
      <c r="H37" s="12">
        <f t="shared" si="5"/>
        <v>0</v>
      </c>
      <c r="I37" s="12">
        <f t="shared" si="6"/>
        <v>0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/>
      <c r="C38" s="12"/>
      <c r="D38" s="12"/>
      <c r="E38" s="12"/>
      <c r="F38" s="12">
        <v>0</v>
      </c>
      <c r="G38" s="12">
        <f t="shared" si="2"/>
        <v>0</v>
      </c>
      <c r="H38" s="12">
        <f t="shared" si="5"/>
        <v>0</v>
      </c>
      <c r="I38" s="12">
        <f t="shared" si="6"/>
        <v>0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/>
      <c r="C39" s="12"/>
      <c r="D39" s="12"/>
      <c r="E39" s="12"/>
      <c r="F39" s="12">
        <v>0</v>
      </c>
      <c r="G39" s="12">
        <f t="shared" si="2"/>
        <v>0</v>
      </c>
      <c r="H39" s="12">
        <f t="shared" si="5"/>
        <v>0</v>
      </c>
      <c r="I39" s="12">
        <f t="shared" si="6"/>
        <v>0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>
        <f>SUM(L8:L39)</f>
        <v>6.304857142857142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6" t="s">
        <v>38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 t="s">
        <v>48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49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>
        <v>-0.3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3">
        <f>SUM(L41:L47)</f>
        <v>6.0048571428571424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 t="s">
        <v>51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 t="s">
        <v>52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2">
        <v>2.06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3">
        <f>SUM(L49:L53)</f>
        <v>8.064857142857143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2002-08-20T10:18:28Z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